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5-02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1" i="1" l="1"/>
  <c r="B122" i="1" s="1"/>
  <c r="E105" i="1"/>
  <c r="C75" i="1"/>
  <c r="C79" i="1" s="1"/>
  <c r="E84" i="1" s="1"/>
  <c r="C74" i="1"/>
  <c r="C64" i="1"/>
  <c r="C45" i="1"/>
  <c r="E38" i="1"/>
  <c r="C22" i="1"/>
  <c r="F22" i="1" s="1"/>
  <c r="E21" i="1"/>
  <c r="C21" i="1"/>
  <c r="B21" i="1"/>
  <c r="B22" i="1" s="1"/>
  <c r="C20" i="1"/>
  <c r="C19" i="1"/>
  <c r="C5" i="1"/>
  <c r="E36" i="1" s="1"/>
  <c r="C4" i="1"/>
  <c r="E29" i="1" s="1"/>
  <c r="C3" i="1"/>
  <c r="E19" i="1" s="1"/>
  <c r="E92" i="1" l="1"/>
  <c r="C46" i="1"/>
  <c r="C50" i="1" s="1"/>
  <c r="E55" i="1" s="1"/>
  <c r="B112" i="1"/>
  <c r="B121" i="1" s="1"/>
  <c r="B113" i="1"/>
  <c r="B120" i="1"/>
  <c r="E90" i="1"/>
  <c r="B110" i="1"/>
  <c r="C131" i="1"/>
  <c r="E131" i="1" s="1"/>
  <c r="C62" i="1"/>
  <c r="C63" i="1"/>
  <c r="F19" i="1"/>
  <c r="B26" i="1" s="1"/>
  <c r="F21" i="1"/>
  <c r="E33" i="1"/>
  <c r="D62" i="1"/>
  <c r="E20" i="1"/>
  <c r="F20" i="1" s="1"/>
  <c r="F122" i="1" l="1"/>
  <c r="F121" i="1"/>
  <c r="F111" i="1"/>
  <c r="F113" i="1"/>
  <c r="F112" i="1"/>
  <c r="E95" i="1"/>
  <c r="D26" i="1"/>
  <c r="F26" i="1" s="1"/>
  <c r="C29" i="1" s="1"/>
  <c r="F66" i="1"/>
  <c r="F68" i="1"/>
  <c r="F29" i="1" l="1"/>
  <c r="C33" i="1"/>
  <c r="C36" i="1" l="1"/>
  <c r="F33" i="1"/>
  <c r="F36" i="1" l="1"/>
  <c r="C38" i="1"/>
  <c r="F38" i="1" s="1"/>
</calcChain>
</file>

<file path=xl/sharedStrings.xml><?xml version="1.0" encoding="utf-8"?>
<sst xmlns="http://schemas.openxmlformats.org/spreadsheetml/2006/main" count="126" uniqueCount="66">
  <si>
    <t>kB</t>
  </si>
  <si>
    <t>Bytes</t>
  </si>
  <si>
    <t>Equivale</t>
  </si>
  <si>
    <t>MB</t>
  </si>
  <si>
    <t>GB</t>
  </si>
  <si>
    <t>Kilo Byte</t>
  </si>
  <si>
    <t>Mega Byte</t>
  </si>
  <si>
    <t>Giga Byte</t>
  </si>
  <si>
    <t>TB</t>
  </si>
  <si>
    <t>Tera Byte</t>
  </si>
  <si>
    <t>Disco duro:</t>
  </si>
  <si>
    <t>Espacio utilizado:</t>
  </si>
  <si>
    <t>En programas</t>
  </si>
  <si>
    <t>KB</t>
  </si>
  <si>
    <t>En archivos de texto</t>
  </si>
  <si>
    <t>B</t>
  </si>
  <si>
    <t>En otros archivos</t>
  </si>
  <si>
    <t>por</t>
  </si>
  <si>
    <t>Espacio Utilizado</t>
  </si>
  <si>
    <t>Todo lo pasamos a Bytes para calcualr el espacio libre y luego lo convertimos a GB</t>
  </si>
  <si>
    <t>A la cantidad del disco duro le descontamos la cantidad de espacio utilizado</t>
  </si>
  <si>
    <t>Cantidad L</t>
  </si>
  <si>
    <t>menos</t>
  </si>
  <si>
    <t>Espacio total utilizado</t>
  </si>
  <si>
    <t>Espacio libre</t>
  </si>
  <si>
    <t xml:space="preserve">Para convertir Bytes a GB se divide </t>
  </si>
  <si>
    <t>Convierta los gigabytes libres a Mb, Tb, Kb</t>
  </si>
  <si>
    <t xml:space="preserve">Para convertir Bytes a MB se divide </t>
  </si>
  <si>
    <t xml:space="preserve">Para convertir Bytes a TB se divide </t>
  </si>
  <si>
    <t xml:space="preserve">Para convertir Bytes a kB se divide </t>
  </si>
  <si>
    <t>1 Kilobyte</t>
  </si>
  <si>
    <t>Byte</t>
  </si>
  <si>
    <t>40 Gigabytes</t>
  </si>
  <si>
    <t xml:space="preserve">Para conocer el número de kilobyte tiene 40 Gigabytes se convierten a Byte y se divide  </t>
  </si>
  <si>
    <t>Los Byte se convierten a Kilobyte dividiendo por 1.024</t>
  </si>
  <si>
    <t>El número de kilobyte que hay en 40 gigabatys es</t>
  </si>
  <si>
    <t>Se convierte a Bytes</t>
  </si>
  <si>
    <t>Fotos de 2,5 MB</t>
  </si>
  <si>
    <t>Capacidad de la cámara 4 Gb</t>
  </si>
  <si>
    <t>El número de fotos de 2,5 MG se divide la capacidad por el espacio que ocupa cada foto</t>
  </si>
  <si>
    <t>Fotos</t>
  </si>
  <si>
    <t>El número de fotos de 850 Kb se divide la capacidad por el espacio que ocupa cada foto</t>
  </si>
  <si>
    <t>Fotos de 850 Kb</t>
  </si>
  <si>
    <t>Se convierte a bytes</t>
  </si>
  <si>
    <t>2000 Megabytes</t>
  </si>
  <si>
    <t xml:space="preserve">Para conocer el número de kilobyte hay en 2000 megabytes se convierten a Byte y se divide  </t>
  </si>
  <si>
    <t>El número de kilobyte que hay en 2000 megabatys es</t>
  </si>
  <si>
    <t>veinte millones Mb en bytes es:</t>
  </si>
  <si>
    <t>1 Tb</t>
  </si>
  <si>
    <t xml:space="preserve">Se divide Mb con Tb </t>
  </si>
  <si>
    <t>Capacidad del DVD</t>
  </si>
  <si>
    <t xml:space="preserve">Disco duro </t>
  </si>
  <si>
    <t xml:space="preserve">Se debe dividir la capacidad del disco duro por la capacidad del DVD </t>
  </si>
  <si>
    <t>DVDs</t>
  </si>
  <si>
    <t>50,012 TB</t>
  </si>
  <si>
    <t>1 MB</t>
  </si>
  <si>
    <t>1 GB</t>
  </si>
  <si>
    <t>1 TB</t>
  </si>
  <si>
    <t>Divide B para convertir a MB</t>
  </si>
  <si>
    <t>Divide B para convertir a TB</t>
  </si>
  <si>
    <t>Divide B para convertir a GB</t>
  </si>
  <si>
    <t>Se pasan las 8GB a Byte y se divide Bytes por TB MB, respectivamente</t>
  </si>
  <si>
    <t>8GB</t>
  </si>
  <si>
    <t>1TB</t>
  </si>
  <si>
    <t xml:space="preserve">B equivale a </t>
  </si>
  <si>
    <t xml:space="preserve">Se divide 220,000,000 b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</si>
</sst>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indent="5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4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0" fontId="1" fillId="0" borderId="0" xfId="0" applyFont="1"/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7</xdr:row>
      <xdr:rowOff>9525</xdr:rowOff>
    </xdr:from>
    <xdr:ext cx="7334250" cy="579005"/>
    <xdr:sp macro="" textlink="">
      <xdr:nvSpPr>
        <xdr:cNvPr id="2" name="1 CuadroTexto"/>
        <xdr:cNvSpPr txBox="1"/>
      </xdr:nvSpPr>
      <xdr:spPr>
        <a:xfrm>
          <a:off x="76201" y="1533525"/>
          <a:ext cx="7334250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1.  Un disco duro posee una 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 de almacenamiento de 88.276,80MB y su espacio utilizado es 10,7GB con programas instalados y 1.048.231 KB en archivos de textos y en otros archivos 3.045.760.996 Bytes, cual es la cantidad de GB libres en dicho disco?</a:t>
          </a:r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7334250" cy="264560"/>
    <xdr:sp macro="" textlink="">
      <xdr:nvSpPr>
        <xdr:cNvPr id="3" name="2 CuadroTexto"/>
        <xdr:cNvSpPr txBox="1"/>
      </xdr:nvSpPr>
      <xdr:spPr>
        <a:xfrm>
          <a:off x="0" y="7620000"/>
          <a:ext cx="7334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2.  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Cuantos</a:t>
          </a:r>
          <a:r>
            <a:rPr lang="es-C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KILOBYTES tienen 40 GIGABYTES</a:t>
          </a:r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7334250" cy="416781"/>
    <xdr:sp macro="" textlink="">
      <xdr:nvSpPr>
        <xdr:cNvPr id="4" name="3 CuadroTexto"/>
        <xdr:cNvSpPr txBox="1"/>
      </xdr:nvSpPr>
      <xdr:spPr>
        <a:xfrm>
          <a:off x="0" y="10477500"/>
          <a:ext cx="7334250" cy="416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3.  </a:t>
          </a:r>
          <a:r>
            <a:rPr lang="es-CO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cámara fotográfica tiene una tarjeta de memoria de 4 Gb, calcular cuantas fotos pueden entrar de 2,5 Mb y cuantas pueden entrar de 850 Kb?</a:t>
          </a:r>
          <a:endParaRPr lang="es-CO" sz="110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69</xdr:row>
      <xdr:rowOff>0</xdr:rowOff>
    </xdr:from>
    <xdr:ext cx="7334250" cy="264560"/>
    <xdr:sp macro="" textlink="">
      <xdr:nvSpPr>
        <xdr:cNvPr id="5" name="4 CuadroTexto"/>
        <xdr:cNvSpPr txBox="1"/>
      </xdr:nvSpPr>
      <xdr:spPr>
        <a:xfrm>
          <a:off x="0" y="13144500"/>
          <a:ext cx="7334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4.  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Cuantos kb hay en 2000 megabytes?</a:t>
          </a: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7334250" cy="264560"/>
    <xdr:sp macro="" textlink="">
      <xdr:nvSpPr>
        <xdr:cNvPr id="6" name="5 CuadroTexto"/>
        <xdr:cNvSpPr txBox="1"/>
      </xdr:nvSpPr>
      <xdr:spPr>
        <a:xfrm>
          <a:off x="0" y="16192500"/>
          <a:ext cx="7334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5.  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20’000.000 de Mb a Cuantos Tb equivalen?</a:t>
          </a: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7334250" cy="416781"/>
    <xdr:sp macro="" textlink="">
      <xdr:nvSpPr>
        <xdr:cNvPr id="7" name="6 CuadroTexto"/>
        <xdr:cNvSpPr txBox="1"/>
      </xdr:nvSpPr>
      <xdr:spPr>
        <a:xfrm>
          <a:off x="0" y="18478500"/>
          <a:ext cx="7334250" cy="416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6.  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información personal que se encuentra en un disco duro mide 30.000 Gb, Cuantos DVDs se necesitan para almacenar dicha información.</a:t>
          </a: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7334250" cy="254557"/>
    <xdr:sp macro="" textlink="">
      <xdr:nvSpPr>
        <xdr:cNvPr id="8" name="7 CuadroTexto"/>
        <xdr:cNvSpPr txBox="1"/>
      </xdr:nvSpPr>
      <xdr:spPr>
        <a:xfrm>
          <a:off x="0" y="20193000"/>
          <a:ext cx="733425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7.  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50.012 Tb a cuantos Mb, Tb, Gb equivalen?</a:t>
          </a: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7334250" cy="254557"/>
    <xdr:sp macro="" textlink="">
      <xdr:nvSpPr>
        <xdr:cNvPr id="9" name="8 CuadroTexto"/>
        <xdr:cNvSpPr txBox="1"/>
      </xdr:nvSpPr>
      <xdr:spPr>
        <a:xfrm>
          <a:off x="0" y="21717000"/>
          <a:ext cx="733425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8.  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memoria USB es de 8GB, a cuantos Tb y Mb equivalen?</a:t>
          </a:r>
        </a:p>
      </xdr:txBody>
    </xdr:sp>
    <xdr:clientData/>
  </xdr:oneCellAnchor>
  <xdr:oneCellAnchor>
    <xdr:from>
      <xdr:col>0</xdr:col>
      <xdr:colOff>0</xdr:colOff>
      <xdr:row>124</xdr:row>
      <xdr:rowOff>0</xdr:rowOff>
    </xdr:from>
    <xdr:ext cx="7334250" cy="254557"/>
    <xdr:sp macro="" textlink="">
      <xdr:nvSpPr>
        <xdr:cNvPr id="10" name="9 CuadroTexto"/>
        <xdr:cNvSpPr txBox="1"/>
      </xdr:nvSpPr>
      <xdr:spPr>
        <a:xfrm>
          <a:off x="0" y="23622000"/>
          <a:ext cx="733425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9.  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documento realizado en Word tiene 20.000b a cuantos Bits equivalen.</a:t>
          </a:r>
        </a:p>
      </xdr:txBody>
    </xdr:sp>
    <xdr:clientData/>
  </xdr:oneCellAnchor>
  <xdr:oneCellAnchor>
    <xdr:from>
      <xdr:col>0</xdr:col>
      <xdr:colOff>0</xdr:colOff>
      <xdr:row>128</xdr:row>
      <xdr:rowOff>0</xdr:rowOff>
    </xdr:from>
    <xdr:ext cx="7334250" cy="264560"/>
    <xdr:sp macro="" textlink="">
      <xdr:nvSpPr>
        <xdr:cNvPr id="11" name="10 CuadroTexto"/>
        <xdr:cNvSpPr txBox="1"/>
      </xdr:nvSpPr>
      <xdr:spPr>
        <a:xfrm>
          <a:off x="0" y="24384000"/>
          <a:ext cx="7334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es-CO" sz="1100">
              <a:latin typeface="Arial" panose="020B0604020202020204" pitchFamily="34" charset="0"/>
              <a:cs typeface="Arial" panose="020B0604020202020204" pitchFamily="34" charset="0"/>
            </a:rPr>
            <a:t>10. </a:t>
          </a:r>
          <a:r>
            <a:rPr lang="es-CO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220’000.000b  a cuantos Gb equivalen.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1"/>
  <sheetViews>
    <sheetView tabSelected="1" topLeftCell="A58" workbookViewId="0">
      <selection activeCell="F117" sqref="F117"/>
    </sheetView>
  </sheetViews>
  <sheetFormatPr baseColWidth="10" defaultRowHeight="15" x14ac:dyDescent="0.25"/>
  <cols>
    <col min="1" max="1" width="9.140625" customWidth="1"/>
    <col min="2" max="2" width="24.5703125" customWidth="1"/>
    <col min="3" max="3" width="22.85546875" customWidth="1"/>
    <col min="4" max="4" width="5.5703125" customWidth="1"/>
    <col min="5" max="5" width="25.28515625" customWidth="1"/>
    <col min="6" max="6" width="19.5703125" customWidth="1"/>
    <col min="7" max="7" width="4.42578125" customWidth="1"/>
    <col min="8" max="8" width="10.7109375" customWidth="1"/>
  </cols>
  <sheetData>
    <row r="2" spans="2:8" x14ac:dyDescent="0.25">
      <c r="C2" s="1">
        <v>1024</v>
      </c>
      <c r="D2" s="3" t="s">
        <v>1</v>
      </c>
      <c r="E2" s="2" t="s">
        <v>2</v>
      </c>
      <c r="F2" s="2">
        <v>1</v>
      </c>
      <c r="G2" s="3" t="s">
        <v>0</v>
      </c>
      <c r="H2" s="3" t="s">
        <v>5</v>
      </c>
    </row>
    <row r="3" spans="2:8" x14ac:dyDescent="0.25">
      <c r="C3" s="1">
        <f>C2*1000000</f>
        <v>1024000000</v>
      </c>
      <c r="D3" t="s">
        <v>1</v>
      </c>
      <c r="E3" s="2" t="s">
        <v>2</v>
      </c>
      <c r="F3" s="2">
        <v>1</v>
      </c>
      <c r="G3" t="s">
        <v>3</v>
      </c>
      <c r="H3" t="s">
        <v>6</v>
      </c>
    </row>
    <row r="4" spans="2:8" x14ac:dyDescent="0.25">
      <c r="C4" s="1">
        <f>C2*1000000000</f>
        <v>1024000000000</v>
      </c>
      <c r="D4" t="s">
        <v>1</v>
      </c>
      <c r="E4" s="2" t="s">
        <v>2</v>
      </c>
      <c r="F4" s="2">
        <v>1</v>
      </c>
      <c r="G4" t="s">
        <v>4</v>
      </c>
      <c r="H4" t="s">
        <v>7</v>
      </c>
    </row>
    <row r="5" spans="2:8" x14ac:dyDescent="0.25">
      <c r="C5" s="1">
        <f>C2*1000000000000</f>
        <v>1024000000000000</v>
      </c>
      <c r="D5" t="s">
        <v>1</v>
      </c>
      <c r="E5" s="2" t="s">
        <v>2</v>
      </c>
      <c r="F5" s="2">
        <v>1</v>
      </c>
      <c r="G5" t="s">
        <v>8</v>
      </c>
      <c r="H5" t="s">
        <v>9</v>
      </c>
    </row>
    <row r="6" spans="2:8" x14ac:dyDescent="0.25">
      <c r="C6" s="1"/>
    </row>
    <row r="7" spans="2:8" x14ac:dyDescent="0.25">
      <c r="C7" s="1"/>
    </row>
    <row r="8" spans="2:8" x14ac:dyDescent="0.25">
      <c r="C8" s="1"/>
    </row>
    <row r="9" spans="2:8" x14ac:dyDescent="0.25">
      <c r="C9" s="1"/>
    </row>
    <row r="10" spans="2:8" x14ac:dyDescent="0.25">
      <c r="C10" s="1"/>
    </row>
    <row r="11" spans="2:8" x14ac:dyDescent="0.25">
      <c r="C11" s="1"/>
    </row>
    <row r="12" spans="2:8" x14ac:dyDescent="0.25">
      <c r="B12" s="5" t="s">
        <v>10</v>
      </c>
      <c r="C12" s="6">
        <v>88276.800000000003</v>
      </c>
      <c r="D12" s="2" t="s">
        <v>3</v>
      </c>
    </row>
    <row r="13" spans="2:8" x14ac:dyDescent="0.25">
      <c r="B13" s="5" t="s">
        <v>11</v>
      </c>
      <c r="C13" s="6">
        <v>10.7</v>
      </c>
      <c r="D13" s="2" t="s">
        <v>4</v>
      </c>
      <c r="E13" s="5" t="s">
        <v>12</v>
      </c>
    </row>
    <row r="14" spans="2:8" x14ac:dyDescent="0.25">
      <c r="B14" s="5" t="s">
        <v>11</v>
      </c>
      <c r="C14" s="6">
        <v>1048231</v>
      </c>
      <c r="D14" s="2" t="s">
        <v>13</v>
      </c>
      <c r="E14" s="5" t="s">
        <v>14</v>
      </c>
    </row>
    <row r="15" spans="2:8" x14ac:dyDescent="0.25">
      <c r="B15" s="5" t="s">
        <v>11</v>
      </c>
      <c r="C15" s="6">
        <v>3045760996</v>
      </c>
      <c r="D15" s="2" t="s">
        <v>15</v>
      </c>
      <c r="E15" s="5" t="s">
        <v>16</v>
      </c>
    </row>
    <row r="17" spans="1:8" x14ac:dyDescent="0.25">
      <c r="A17" s="5" t="s">
        <v>19</v>
      </c>
    </row>
    <row r="19" spans="1:8" x14ac:dyDescent="0.25">
      <c r="B19" s="5" t="s">
        <v>10</v>
      </c>
      <c r="C19" s="6">
        <f>C12</f>
        <v>88276.800000000003</v>
      </c>
      <c r="D19" s="6" t="s">
        <v>17</v>
      </c>
      <c r="E19" s="6">
        <f>C3</f>
        <v>1024000000</v>
      </c>
      <c r="F19" s="19">
        <f>C19*E19</f>
        <v>90395443200000</v>
      </c>
      <c r="G19" s="19"/>
      <c r="H19" t="s">
        <v>1</v>
      </c>
    </row>
    <row r="20" spans="1:8" x14ac:dyDescent="0.25">
      <c r="B20" s="5" t="s">
        <v>18</v>
      </c>
      <c r="C20" s="6">
        <f>C13</f>
        <v>10.7</v>
      </c>
      <c r="D20" s="6" t="s">
        <v>17</v>
      </c>
      <c r="E20" s="6">
        <f>C4</f>
        <v>1024000000000</v>
      </c>
      <c r="F20" s="19">
        <f>C20*E20</f>
        <v>10956800000000</v>
      </c>
      <c r="G20" s="19"/>
      <c r="H20" t="s">
        <v>1</v>
      </c>
    </row>
    <row r="21" spans="1:8" x14ac:dyDescent="0.25">
      <c r="B21" s="5" t="str">
        <f>B20</f>
        <v>Espacio Utilizado</v>
      </c>
      <c r="C21" s="6">
        <f>C14</f>
        <v>1048231</v>
      </c>
      <c r="D21" s="6" t="s">
        <v>17</v>
      </c>
      <c r="E21" s="6">
        <f>C2</f>
        <v>1024</v>
      </c>
      <c r="F21" s="19">
        <f>C21*E21</f>
        <v>1073388544</v>
      </c>
      <c r="G21" s="19"/>
      <c r="H21" t="s">
        <v>1</v>
      </c>
    </row>
    <row r="22" spans="1:8" x14ac:dyDescent="0.25">
      <c r="B22" s="5" t="str">
        <f>B21</f>
        <v>Espacio Utilizado</v>
      </c>
      <c r="C22" s="6">
        <f>C15</f>
        <v>3045760996</v>
      </c>
      <c r="D22" s="6" t="s">
        <v>17</v>
      </c>
      <c r="E22" s="6">
        <v>1</v>
      </c>
      <c r="F22" s="19">
        <f>C22*E22</f>
        <v>3045760996</v>
      </c>
      <c r="G22" s="19"/>
      <c r="H22" t="s">
        <v>1</v>
      </c>
    </row>
    <row r="24" spans="1:8" x14ac:dyDescent="0.25">
      <c r="A24" s="5" t="s">
        <v>20</v>
      </c>
    </row>
    <row r="26" spans="1:8" x14ac:dyDescent="0.25">
      <c r="A26" s="5" t="s">
        <v>21</v>
      </c>
      <c r="B26" s="6">
        <f>F19</f>
        <v>90395443200000</v>
      </c>
      <c r="C26" s="7" t="s">
        <v>22</v>
      </c>
      <c r="D26" s="19">
        <f>F20+F21+F22</f>
        <v>10960919149540</v>
      </c>
      <c r="E26" s="19"/>
      <c r="F26" s="19">
        <f>B26-D26</f>
        <v>79434524050460</v>
      </c>
      <c r="G26" s="19"/>
      <c r="H26" t="s">
        <v>1</v>
      </c>
    </row>
    <row r="27" spans="1:8" x14ac:dyDescent="0.25">
      <c r="D27" s="21" t="s">
        <v>23</v>
      </c>
      <c r="E27" s="21"/>
      <c r="F27" s="2" t="s">
        <v>24</v>
      </c>
    </row>
    <row r="29" spans="1:8" x14ac:dyDescent="0.25">
      <c r="A29" s="5" t="s">
        <v>25</v>
      </c>
      <c r="C29" s="19">
        <f>F26</f>
        <v>79434524050460</v>
      </c>
      <c r="D29" s="19"/>
      <c r="E29" s="10">
        <f>C4</f>
        <v>1024000000000</v>
      </c>
      <c r="F29" s="11">
        <f>C29/E29</f>
        <v>77.572777393027337</v>
      </c>
      <c r="H29" s="12" t="s">
        <v>4</v>
      </c>
    </row>
    <row r="31" spans="1:8" x14ac:dyDescent="0.25">
      <c r="A31" s="5" t="s">
        <v>26</v>
      </c>
    </row>
    <row r="33" spans="1:8" x14ac:dyDescent="0.25">
      <c r="A33" s="5" t="s">
        <v>27</v>
      </c>
      <c r="C33" s="19">
        <f>C29</f>
        <v>79434524050460</v>
      </c>
      <c r="D33" s="19"/>
      <c r="E33" s="10">
        <f>C3</f>
        <v>1024000000</v>
      </c>
      <c r="F33" s="11">
        <f>C33/E33</f>
        <v>77572.77739302734</v>
      </c>
      <c r="H33" t="s">
        <v>3</v>
      </c>
    </row>
    <row r="35" spans="1:8" x14ac:dyDescent="0.25">
      <c r="A35" s="5"/>
    </row>
    <row r="36" spans="1:8" x14ac:dyDescent="0.25">
      <c r="A36" s="5" t="s">
        <v>28</v>
      </c>
      <c r="C36" s="19">
        <f>C33</f>
        <v>79434524050460</v>
      </c>
      <c r="D36" s="19"/>
      <c r="E36" s="10">
        <f>C5</f>
        <v>1024000000000000</v>
      </c>
      <c r="F36" s="13">
        <f>C36/E36</f>
        <v>7.7572777393027342E-2</v>
      </c>
      <c r="H36" t="s">
        <v>8</v>
      </c>
    </row>
    <row r="38" spans="1:8" x14ac:dyDescent="0.25">
      <c r="A38" s="5" t="s">
        <v>29</v>
      </c>
      <c r="C38" s="19">
        <f>C36</f>
        <v>79434524050460</v>
      </c>
      <c r="D38" s="19"/>
      <c r="E38" s="10">
        <f>C2</f>
        <v>1024</v>
      </c>
      <c r="F38" s="11">
        <f>C38/E38</f>
        <v>77572777393.027344</v>
      </c>
      <c r="H38" t="s">
        <v>0</v>
      </c>
    </row>
    <row r="43" spans="1:8" x14ac:dyDescent="0.25">
      <c r="A43" t="s">
        <v>43</v>
      </c>
    </row>
    <row r="45" spans="1:8" x14ac:dyDescent="0.25">
      <c r="B45" s="5" t="s">
        <v>30</v>
      </c>
      <c r="C45" s="19">
        <f>C2</f>
        <v>1024</v>
      </c>
      <c r="D45" s="19"/>
      <c r="E45" s="6" t="s">
        <v>31</v>
      </c>
    </row>
    <row r="46" spans="1:8" x14ac:dyDescent="0.25">
      <c r="B46" t="s">
        <v>32</v>
      </c>
      <c r="C46" s="19">
        <f>C4*40</f>
        <v>40960000000000</v>
      </c>
      <c r="D46" s="19"/>
      <c r="E46" s="6" t="s">
        <v>31</v>
      </c>
    </row>
    <row r="48" spans="1:8" x14ac:dyDescent="0.25">
      <c r="A48" s="5" t="s">
        <v>33</v>
      </c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19">
        <f>C46/C45</f>
        <v>40000000000</v>
      </c>
      <c r="D50" s="19"/>
      <c r="E50" s="6" t="s">
        <v>31</v>
      </c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 t="s">
        <v>34</v>
      </c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15" t="s">
        <v>35</v>
      </c>
      <c r="B55" s="5"/>
      <c r="C55" s="5"/>
      <c r="D55" s="5"/>
      <c r="E55" s="20">
        <f>C50/1024</f>
        <v>39062500</v>
      </c>
      <c r="F55" s="20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61" spans="1:6" x14ac:dyDescent="0.25">
      <c r="A61" s="5" t="s">
        <v>36</v>
      </c>
    </row>
    <row r="62" spans="1:6" x14ac:dyDescent="0.25">
      <c r="A62" t="s">
        <v>38</v>
      </c>
      <c r="C62" s="19">
        <f>4*C4</f>
        <v>4096000000000</v>
      </c>
      <c r="D62" s="19">
        <f>C4*4</f>
        <v>4096000000000</v>
      </c>
      <c r="E62" t="s">
        <v>1</v>
      </c>
    </row>
    <row r="63" spans="1:6" x14ac:dyDescent="0.25">
      <c r="A63" t="s">
        <v>37</v>
      </c>
      <c r="C63" s="19">
        <f>C3*2</f>
        <v>2048000000</v>
      </c>
      <c r="D63" s="19"/>
      <c r="E63" t="s">
        <v>1</v>
      </c>
    </row>
    <row r="64" spans="1:6" x14ac:dyDescent="0.25">
      <c r="A64" t="s">
        <v>42</v>
      </c>
      <c r="C64" s="19">
        <f>C2*850</f>
        <v>870400</v>
      </c>
      <c r="D64" s="19"/>
      <c r="E64" t="s">
        <v>1</v>
      </c>
    </row>
    <row r="66" spans="1:8" x14ac:dyDescent="0.25">
      <c r="A66" t="s">
        <v>39</v>
      </c>
      <c r="F66" s="14">
        <f>C62/C63</f>
        <v>2000</v>
      </c>
      <c r="G66" s="15" t="s">
        <v>40</v>
      </c>
      <c r="H66" s="12"/>
    </row>
    <row r="68" spans="1:8" x14ac:dyDescent="0.25">
      <c r="A68" t="s">
        <v>41</v>
      </c>
      <c r="F68" s="14">
        <f>C62/C64</f>
        <v>4705882.3529411769</v>
      </c>
      <c r="G68" s="15" t="s">
        <v>40</v>
      </c>
      <c r="H68" s="12"/>
    </row>
    <row r="72" spans="1:8" x14ac:dyDescent="0.25">
      <c r="A72" t="s">
        <v>43</v>
      </c>
    </row>
    <row r="74" spans="1:8" x14ac:dyDescent="0.25">
      <c r="B74" s="5" t="s">
        <v>30</v>
      </c>
      <c r="C74" s="19">
        <f>C2</f>
        <v>1024</v>
      </c>
      <c r="D74" s="19"/>
      <c r="E74" s="6" t="s">
        <v>31</v>
      </c>
    </row>
    <row r="75" spans="1:8" x14ac:dyDescent="0.25">
      <c r="B75" t="s">
        <v>44</v>
      </c>
      <c r="C75" s="19">
        <f>2000*C3</f>
        <v>2048000000000</v>
      </c>
      <c r="D75" s="19"/>
      <c r="E75" s="6" t="s">
        <v>31</v>
      </c>
    </row>
    <row r="77" spans="1:8" x14ac:dyDescent="0.25">
      <c r="A77" s="5" t="s">
        <v>45</v>
      </c>
      <c r="B77" s="5"/>
      <c r="C77" s="5"/>
      <c r="D77" s="5"/>
      <c r="E77" s="5"/>
      <c r="F77" s="5"/>
    </row>
    <row r="78" spans="1:8" x14ac:dyDescent="0.25">
      <c r="A78" s="5"/>
      <c r="B78" s="5"/>
      <c r="C78" s="5"/>
      <c r="D78" s="5"/>
      <c r="E78" s="5"/>
      <c r="F78" s="5"/>
    </row>
    <row r="79" spans="1:8" x14ac:dyDescent="0.25">
      <c r="A79" s="5"/>
      <c r="B79" s="5"/>
      <c r="C79" s="19">
        <f>C75/C74</f>
        <v>2000000000</v>
      </c>
      <c r="D79" s="19"/>
      <c r="E79" s="6" t="s">
        <v>31</v>
      </c>
      <c r="F79" s="5"/>
    </row>
    <row r="80" spans="1:8" x14ac:dyDescent="0.25">
      <c r="A80" s="5"/>
      <c r="B80" s="5"/>
      <c r="C80" s="5"/>
      <c r="D80" s="5"/>
      <c r="E80" s="5"/>
      <c r="F80" s="5"/>
    </row>
    <row r="81" spans="1:7" x14ac:dyDescent="0.25">
      <c r="A81" s="5" t="s">
        <v>34</v>
      </c>
      <c r="B81" s="5"/>
      <c r="C81" s="5"/>
      <c r="D81" s="5"/>
      <c r="E81" s="5"/>
      <c r="F81" s="5"/>
    </row>
    <row r="82" spans="1:7" x14ac:dyDescent="0.25">
      <c r="A82" s="5"/>
      <c r="B82" s="5"/>
      <c r="C82" s="5"/>
      <c r="D82" s="5"/>
      <c r="E82" s="5"/>
      <c r="F82" s="5"/>
    </row>
    <row r="83" spans="1:7" x14ac:dyDescent="0.25">
      <c r="A83" s="5"/>
      <c r="B83" s="5"/>
      <c r="C83" s="5"/>
      <c r="D83" s="5"/>
      <c r="E83" s="5"/>
      <c r="F83" s="5"/>
    </row>
    <row r="84" spans="1:7" x14ac:dyDescent="0.25">
      <c r="A84" s="15" t="s">
        <v>46</v>
      </c>
      <c r="B84" s="5"/>
      <c r="C84" s="5"/>
      <c r="D84" s="5"/>
      <c r="E84" s="20">
        <f>C79/1024</f>
        <v>1953125</v>
      </c>
      <c r="F84" s="20"/>
    </row>
    <row r="88" spans="1:7" x14ac:dyDescent="0.25">
      <c r="A88" t="s">
        <v>43</v>
      </c>
    </row>
    <row r="90" spans="1:7" x14ac:dyDescent="0.25">
      <c r="B90" t="s">
        <v>47</v>
      </c>
      <c r="E90" s="19">
        <f>20000000*C3</f>
        <v>2.048E+16</v>
      </c>
      <c r="F90" s="19"/>
      <c r="G90" t="s">
        <v>1</v>
      </c>
    </row>
    <row r="92" spans="1:7" x14ac:dyDescent="0.25">
      <c r="B92" t="s">
        <v>48</v>
      </c>
      <c r="E92" s="19">
        <f>C5</f>
        <v>1024000000000000</v>
      </c>
      <c r="F92" s="19"/>
      <c r="G92" t="s">
        <v>1</v>
      </c>
    </row>
    <row r="95" spans="1:7" x14ac:dyDescent="0.25">
      <c r="A95" s="5" t="s">
        <v>49</v>
      </c>
      <c r="E95" s="19">
        <f>E90/E92</f>
        <v>20</v>
      </c>
      <c r="F95" s="19"/>
      <c r="G95" t="s">
        <v>8</v>
      </c>
    </row>
    <row r="101" spans="1:8" x14ac:dyDescent="0.25">
      <c r="A101" s="5" t="s">
        <v>50</v>
      </c>
      <c r="B101" s="5"/>
      <c r="C101" s="9">
        <v>4.7</v>
      </c>
      <c r="D101" s="5" t="s">
        <v>4</v>
      </c>
      <c r="E101" s="5"/>
    </row>
    <row r="103" spans="1:8" x14ac:dyDescent="0.25">
      <c r="A103" s="5" t="s">
        <v>51</v>
      </c>
      <c r="C103" s="9">
        <v>30000</v>
      </c>
      <c r="D103" s="5" t="s">
        <v>4</v>
      </c>
    </row>
    <row r="105" spans="1:8" x14ac:dyDescent="0.25">
      <c r="A105" s="17" t="s">
        <v>52</v>
      </c>
      <c r="E105" s="16">
        <f>C103/C101</f>
        <v>6382.9787234042551</v>
      </c>
      <c r="F105" s="15" t="s">
        <v>53</v>
      </c>
    </row>
    <row r="109" spans="1:8" x14ac:dyDescent="0.25">
      <c r="A109" t="s">
        <v>36</v>
      </c>
    </row>
    <row r="110" spans="1:8" x14ac:dyDescent="0.25">
      <c r="A110" t="s">
        <v>54</v>
      </c>
      <c r="B110" s="19">
        <f>50012*C5</f>
        <v>5.1212288E+19</v>
      </c>
      <c r="C110" s="19"/>
      <c r="D110" t="s">
        <v>1</v>
      </c>
    </row>
    <row r="111" spans="1:8" x14ac:dyDescent="0.25">
      <c r="A111" t="s">
        <v>55</v>
      </c>
      <c r="B111" s="19">
        <f>C3</f>
        <v>1024000000</v>
      </c>
      <c r="C111" s="19"/>
      <c r="D111" t="s">
        <v>1</v>
      </c>
      <c r="E111" t="s">
        <v>58</v>
      </c>
      <c r="F111" s="20">
        <f>B110/B111</f>
        <v>50012000000</v>
      </c>
      <c r="G111" s="20"/>
      <c r="H111" s="12" t="s">
        <v>3</v>
      </c>
    </row>
    <row r="112" spans="1:8" x14ac:dyDescent="0.25">
      <c r="A112" t="s">
        <v>57</v>
      </c>
      <c r="B112" s="19">
        <f>C5</f>
        <v>1024000000000000</v>
      </c>
      <c r="C112" s="19"/>
      <c r="D112" t="s">
        <v>1</v>
      </c>
      <c r="E112" t="s">
        <v>59</v>
      </c>
      <c r="F112" s="20">
        <f>B110/B112</f>
        <v>50012</v>
      </c>
      <c r="G112" s="20"/>
      <c r="H112" s="12" t="s">
        <v>8</v>
      </c>
    </row>
    <row r="113" spans="1:8" x14ac:dyDescent="0.25">
      <c r="A113" t="s">
        <v>56</v>
      </c>
      <c r="B113" s="19">
        <f>C4</f>
        <v>1024000000000</v>
      </c>
      <c r="C113" s="19"/>
      <c r="D113" t="s">
        <v>1</v>
      </c>
      <c r="E113" t="s">
        <v>60</v>
      </c>
      <c r="F113" s="20">
        <f>B110/B113</f>
        <v>50012000</v>
      </c>
      <c r="G113" s="20"/>
      <c r="H113" s="12" t="s">
        <v>4</v>
      </c>
    </row>
    <row r="118" spans="1:8" x14ac:dyDescent="0.25">
      <c r="A118" s="4" t="s">
        <v>61</v>
      </c>
    </row>
    <row r="120" spans="1:8" x14ac:dyDescent="0.25">
      <c r="A120" t="s">
        <v>62</v>
      </c>
      <c r="B120" s="19">
        <f>C4*8</f>
        <v>8192000000000</v>
      </c>
      <c r="C120" s="19"/>
      <c r="D120" t="s">
        <v>1</v>
      </c>
    </row>
    <row r="121" spans="1:8" x14ac:dyDescent="0.25">
      <c r="A121" t="s">
        <v>63</v>
      </c>
      <c r="B121" s="19">
        <f>B112</f>
        <v>1024000000000000</v>
      </c>
      <c r="C121" s="19"/>
      <c r="D121" t="s">
        <v>1</v>
      </c>
      <c r="E121" t="s">
        <v>59</v>
      </c>
      <c r="F121" s="18">
        <f>B120/B121</f>
        <v>8.0000000000000002E-3</v>
      </c>
      <c r="G121" s="12" t="s">
        <v>8</v>
      </c>
    </row>
    <row r="122" spans="1:8" x14ac:dyDescent="0.25">
      <c r="A122" t="s">
        <v>3</v>
      </c>
      <c r="B122" s="19">
        <f>B111</f>
        <v>1024000000</v>
      </c>
      <c r="C122" s="19"/>
      <c r="D122" t="s">
        <v>1</v>
      </c>
      <c r="E122" t="s">
        <v>58</v>
      </c>
      <c r="F122" s="11">
        <f>B120/B122</f>
        <v>8000</v>
      </c>
      <c r="G122" s="12" t="s">
        <v>3</v>
      </c>
    </row>
    <row r="127" spans="1:8" x14ac:dyDescent="0.25">
      <c r="B127" s="6">
        <v>20000</v>
      </c>
      <c r="C127" s="5" t="s">
        <v>64</v>
      </c>
      <c r="E127" s="11">
        <v>20000</v>
      </c>
      <c r="F127" s="12" t="s">
        <v>1</v>
      </c>
    </row>
    <row r="128" spans="1:8" x14ac:dyDescent="0.25">
      <c r="A128" s="4"/>
    </row>
    <row r="131" spans="1:6" x14ac:dyDescent="0.25">
      <c r="A131" s="5" t="s">
        <v>65</v>
      </c>
      <c r="C131" s="8">
        <f>C4</f>
        <v>1024000000000</v>
      </c>
      <c r="D131" s="5" t="s">
        <v>1</v>
      </c>
      <c r="E131" s="15">
        <f>220000000/C131</f>
        <v>2.1484375E-4</v>
      </c>
      <c r="F131" s="12" t="s">
        <v>4</v>
      </c>
    </row>
  </sheetData>
  <mergeCells count="35">
    <mergeCell ref="F19:G19"/>
    <mergeCell ref="F20:G20"/>
    <mergeCell ref="F21:G21"/>
    <mergeCell ref="F22:G22"/>
    <mergeCell ref="D26:E26"/>
    <mergeCell ref="F26:G26"/>
    <mergeCell ref="D27:E27"/>
    <mergeCell ref="C29:D29"/>
    <mergeCell ref="C33:D33"/>
    <mergeCell ref="C36:D36"/>
    <mergeCell ref="C38:D38"/>
    <mergeCell ref="E84:F84"/>
    <mergeCell ref="C46:D46"/>
    <mergeCell ref="C45:D45"/>
    <mergeCell ref="C50:D50"/>
    <mergeCell ref="E55:F55"/>
    <mergeCell ref="C62:D62"/>
    <mergeCell ref="C63:D63"/>
    <mergeCell ref="C64:D64"/>
    <mergeCell ref="C74:D74"/>
    <mergeCell ref="C75:D75"/>
    <mergeCell ref="C79:D79"/>
    <mergeCell ref="E90:F90"/>
    <mergeCell ref="E92:F92"/>
    <mergeCell ref="E95:F95"/>
    <mergeCell ref="B110:C110"/>
    <mergeCell ref="B111:C111"/>
    <mergeCell ref="B122:C122"/>
    <mergeCell ref="B113:C113"/>
    <mergeCell ref="F111:G111"/>
    <mergeCell ref="F112:G112"/>
    <mergeCell ref="F113:G113"/>
    <mergeCell ref="B120:C120"/>
    <mergeCell ref="B121:C121"/>
    <mergeCell ref="B112:C11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Empresas Publicas de Medellín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GIOVANNI DI UBALDO CENCIONI</dc:creator>
  <cp:lastModifiedBy>01065-02</cp:lastModifiedBy>
  <cp:lastPrinted>2014-03-07T22:28:12Z</cp:lastPrinted>
  <dcterms:created xsi:type="dcterms:W3CDTF">2014-03-07T22:02:40Z</dcterms:created>
  <dcterms:modified xsi:type="dcterms:W3CDTF">2014-03-12T22:50:59Z</dcterms:modified>
</cp:coreProperties>
</file>